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164\Desktop\работа\2023\платные\"/>
    </mc:Choice>
  </mc:AlternateContent>
  <bookViews>
    <workbookView xWindow="240" yWindow="168" windowWidth="20112" windowHeight="7872" activeTab="1"/>
  </bookViews>
  <sheets>
    <sheet name="Смета на 2020-21" sheetId="6" r:id="rId1"/>
    <sheet name="Смета на 2022-23 (2)" sheetId="7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E21" i="7" l="1"/>
  <c r="E26" i="7"/>
  <c r="D36" i="7" l="1"/>
  <c r="E32" i="7"/>
  <c r="D21" i="7"/>
  <c r="D35" i="7" l="1"/>
  <c r="D13" i="7"/>
  <c r="E17" i="7" s="1"/>
  <c r="D26" i="6"/>
  <c r="D33" i="6" s="1"/>
  <c r="D21" i="6"/>
  <c r="D13" i="6"/>
  <c r="E17" i="6" s="1"/>
  <c r="D32" i="6"/>
  <c r="E33" i="7" l="1"/>
  <c r="E25" i="7"/>
  <c r="E35" i="7"/>
  <c r="E34" i="7"/>
  <c r="E30" i="7"/>
  <c r="E28" i="7"/>
  <c r="E24" i="7"/>
  <c r="E22" i="7"/>
  <c r="E31" i="7"/>
  <c r="E29" i="7"/>
  <c r="E27" i="7"/>
  <c r="E23" i="7"/>
  <c r="E26" i="6"/>
  <c r="E24" i="6"/>
  <c r="E25" i="6"/>
  <c r="E32" i="6"/>
  <c r="E30" i="6"/>
  <c r="E28" i="6"/>
  <c r="E22" i="6"/>
  <c r="E23" i="6"/>
  <c r="E31" i="6"/>
  <c r="E29" i="6"/>
  <c r="E27" i="6"/>
  <c r="E36" i="7" l="1"/>
  <c r="E21" i="6"/>
  <c r="E33" i="6"/>
</calcChain>
</file>

<file path=xl/sharedStrings.xml><?xml version="1.0" encoding="utf-8"?>
<sst xmlns="http://schemas.openxmlformats.org/spreadsheetml/2006/main" count="81" uniqueCount="43">
  <si>
    <t>Статья</t>
  </si>
  <si>
    <t>Расходная часть</t>
  </si>
  <si>
    <t>Доходная часть</t>
  </si>
  <si>
    <t>Заработная плата</t>
  </si>
  <si>
    <t>Услуга:</t>
  </si>
  <si>
    <t>Количество обучающихся:</t>
  </si>
  <si>
    <t>Сумма</t>
  </si>
  <si>
    <t>Процент</t>
  </si>
  <si>
    <t>в т.ч.</t>
  </si>
  <si>
    <t>Директор</t>
  </si>
  <si>
    <t>Бухгалтер</t>
  </si>
  <si>
    <t>Педагоги</t>
  </si>
  <si>
    <t>Начисления на выплаты по оплате труда</t>
  </si>
  <si>
    <t>Налог на имущество (851)</t>
  </si>
  <si>
    <t>Прочие расходы (853)</t>
  </si>
  <si>
    <t>Увеличение стоимости МЗ</t>
  </si>
  <si>
    <t>ИТОГО:</t>
  </si>
  <si>
    <t>рублей</t>
  </si>
  <si>
    <t>СМЕТА</t>
  </si>
  <si>
    <t>Смету составил:</t>
  </si>
  <si>
    <t>гл.бухгалтер</t>
  </si>
  <si>
    <t>Егорова Е.С.</t>
  </si>
  <si>
    <t>"УТВЕРЖДАЮ"</t>
  </si>
  <si>
    <t>человек (а)</t>
  </si>
  <si>
    <t>Директор МБОУ Школы № 164 г.о. Самара</t>
  </si>
  <si>
    <t>А.В. Лебедев</t>
  </si>
  <si>
    <t>доходов и расходов
на платные дополнительные образовательные услуги,
оказываемые в МБОУ Школе № 164 г.о. Самара</t>
  </si>
  <si>
    <t>"Школа дошкольника"</t>
  </si>
  <si>
    <t>Количество уроков в уч.году:</t>
  </si>
  <si>
    <t>Стоимость одного урока:</t>
  </si>
  <si>
    <t>Налог на землю (851)</t>
  </si>
  <si>
    <t>занятий</t>
  </si>
  <si>
    <t>на 2020/2021 учебный год</t>
  </si>
  <si>
    <t>Резервы предстоящих отпусков</t>
  </si>
  <si>
    <t>Коммунальные услуги</t>
  </si>
  <si>
    <t>Оснащение материально-технической базы</t>
  </si>
  <si>
    <t>приобретение основных средств без оборудования</t>
  </si>
  <si>
    <t>на 2022/2023 учебный год</t>
  </si>
  <si>
    <t>И.А.Бойко</t>
  </si>
  <si>
    <t>Колганова Ю.В.</t>
  </si>
  <si>
    <t>приобретение основных средств (оборудование)</t>
  </si>
  <si>
    <t>Социальные пособия 266</t>
  </si>
  <si>
    <t>Начисления по зарплате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</si>
</sst>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0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0" fontId="2" fillId="0" borderId="1" xfId="0" applyNumberFormat="1" applyFont="1" applyBorder="1"/>
    <xf numFmtId="4" fontId="2" fillId="0" borderId="1" xfId="0" applyNumberFormat="1" applyFont="1" applyBorder="1"/>
    <xf numFmtId="10" fontId="0" fillId="0" borderId="0" xfId="0" applyNumberFormat="1" applyAlignment="1">
      <alignment horizontal="right"/>
    </xf>
    <xf numFmtId="0" fontId="0" fillId="0" borderId="4" xfId="0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Fill="1"/>
    <xf numFmtId="10" fontId="0" fillId="0" borderId="1" xfId="0" applyNumberFormat="1" applyFill="1" applyBorder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opLeftCell="A16" workbookViewId="0">
      <selection activeCell="E18" sqref="E18"/>
    </sheetView>
  </sheetViews>
  <sheetFormatPr defaultRowHeight="14.4" x14ac:dyDescent="0.3"/>
  <cols>
    <col min="1" max="1" width="9.109375" customWidth="1"/>
    <col min="2" max="2" width="15.44140625" bestFit="1" customWidth="1"/>
    <col min="3" max="3" width="35" style="6" customWidth="1"/>
    <col min="4" max="4" width="9.109375" style="1"/>
    <col min="5" max="5" width="12.5546875" customWidth="1"/>
  </cols>
  <sheetData>
    <row r="1" spans="2:5" x14ac:dyDescent="0.3">
      <c r="B1" t="s">
        <v>22</v>
      </c>
    </row>
    <row r="2" spans="2:5" ht="6" customHeight="1" x14ac:dyDescent="0.3"/>
    <row r="3" spans="2:5" x14ac:dyDescent="0.3">
      <c r="B3" t="s">
        <v>24</v>
      </c>
    </row>
    <row r="5" spans="2:5" x14ac:dyDescent="0.3">
      <c r="B5" s="19"/>
      <c r="C5" s="6" t="s">
        <v>25</v>
      </c>
    </row>
    <row r="7" spans="2:5" s="4" customFormat="1" x14ac:dyDescent="0.3">
      <c r="B7" s="33" t="s">
        <v>18</v>
      </c>
      <c r="C7" s="33"/>
      <c r="D7" s="33"/>
      <c r="E7" s="33"/>
    </row>
    <row r="8" spans="2:5" ht="46.5" customHeight="1" x14ac:dyDescent="0.3">
      <c r="B8" s="30" t="s">
        <v>26</v>
      </c>
      <c r="C8" s="30"/>
      <c r="D8" s="30"/>
      <c r="E8" s="30"/>
    </row>
    <row r="9" spans="2:5" ht="15" customHeight="1" x14ac:dyDescent="0.3">
      <c r="B9" s="30" t="s">
        <v>32</v>
      </c>
      <c r="C9" s="30"/>
      <c r="D9" s="30"/>
      <c r="E9" s="30"/>
    </row>
    <row r="11" spans="2:5" x14ac:dyDescent="0.3">
      <c r="C11" s="6" t="s">
        <v>4</v>
      </c>
      <c r="E11" s="18" t="s">
        <v>27</v>
      </c>
    </row>
    <row r="12" spans="2:5" x14ac:dyDescent="0.3">
      <c r="C12" s="6" t="s">
        <v>5</v>
      </c>
      <c r="D12" s="2">
        <v>30</v>
      </c>
      <c r="E12" s="2" t="s">
        <v>23</v>
      </c>
    </row>
    <row r="13" spans="2:5" x14ac:dyDescent="0.3">
      <c r="C13" s="6" t="s">
        <v>28</v>
      </c>
      <c r="D13" s="2">
        <f>32*3</f>
        <v>96</v>
      </c>
      <c r="E13" s="2" t="s">
        <v>31</v>
      </c>
    </row>
    <row r="14" spans="2:5" x14ac:dyDescent="0.3">
      <c r="C14" s="6" t="s">
        <v>29</v>
      </c>
      <c r="D14" s="2">
        <v>150</v>
      </c>
      <c r="E14" s="2" t="s">
        <v>17</v>
      </c>
    </row>
    <row r="16" spans="2:5" s="20" customFormat="1" x14ac:dyDescent="0.3">
      <c r="B16" s="7" t="s">
        <v>0</v>
      </c>
      <c r="C16" s="8"/>
      <c r="D16" s="9" t="s">
        <v>7</v>
      </c>
      <c r="E16" s="7" t="s">
        <v>6</v>
      </c>
    </row>
    <row r="17" spans="2:5" x14ac:dyDescent="0.3">
      <c r="B17" s="10" t="s">
        <v>2</v>
      </c>
      <c r="C17" s="11"/>
      <c r="D17" s="12">
        <v>1</v>
      </c>
      <c r="E17" s="13">
        <f>D12*D13*D14</f>
        <v>432000</v>
      </c>
    </row>
    <row r="18" spans="2:5" x14ac:dyDescent="0.3">
      <c r="E18" s="3"/>
    </row>
    <row r="19" spans="2:5" x14ac:dyDescent="0.3">
      <c r="B19" s="7" t="s">
        <v>0</v>
      </c>
      <c r="C19" s="8"/>
      <c r="D19" s="9" t="s">
        <v>7</v>
      </c>
      <c r="E19" s="7" t="s">
        <v>6</v>
      </c>
    </row>
    <row r="20" spans="2:5" x14ac:dyDescent="0.3">
      <c r="B20" s="10" t="s">
        <v>1</v>
      </c>
      <c r="C20" s="11"/>
      <c r="D20" s="12"/>
      <c r="E20" s="13"/>
    </row>
    <row r="21" spans="2:5" x14ac:dyDescent="0.3">
      <c r="B21" s="10">
        <v>211</v>
      </c>
      <c r="C21" s="11" t="s">
        <v>3</v>
      </c>
      <c r="D21" s="12">
        <f>SUM(D22:D25)</f>
        <v>0.4224</v>
      </c>
      <c r="E21" s="13">
        <f>SUM(E22:E25)</f>
        <v>182476.80000000002</v>
      </c>
    </row>
    <row r="22" spans="2:5" s="5" customFormat="1" x14ac:dyDescent="0.3">
      <c r="B22" s="14" t="s">
        <v>8</v>
      </c>
      <c r="C22" s="15" t="s">
        <v>9</v>
      </c>
      <c r="D22" s="16">
        <v>7.0000000000000007E-2</v>
      </c>
      <c r="E22" s="17">
        <f>E17*D22</f>
        <v>30240.000000000004</v>
      </c>
    </row>
    <row r="23" spans="2:5" s="5" customFormat="1" x14ac:dyDescent="0.3">
      <c r="B23" s="14"/>
      <c r="C23" s="15" t="s">
        <v>10</v>
      </c>
      <c r="D23" s="16">
        <v>5.96E-2</v>
      </c>
      <c r="E23" s="17">
        <f>E17*D23</f>
        <v>25747.200000000001</v>
      </c>
    </row>
    <row r="24" spans="2:5" s="5" customFormat="1" x14ac:dyDescent="0.3">
      <c r="B24" s="14"/>
      <c r="C24" s="15" t="s">
        <v>11</v>
      </c>
      <c r="D24" s="16">
        <v>0.216</v>
      </c>
      <c r="E24" s="17">
        <f>E17*D24</f>
        <v>93312</v>
      </c>
    </row>
    <row r="25" spans="2:5" s="5" customFormat="1" x14ac:dyDescent="0.3">
      <c r="B25" s="14"/>
      <c r="C25" s="15" t="s">
        <v>33</v>
      </c>
      <c r="D25" s="16">
        <v>7.6799999999999993E-2</v>
      </c>
      <c r="E25" s="17">
        <f>E17*D25</f>
        <v>33177.599999999999</v>
      </c>
    </row>
    <row r="26" spans="2:5" ht="28.8" x14ac:dyDescent="0.3">
      <c r="B26" s="24">
        <v>213</v>
      </c>
      <c r="C26" s="25" t="s">
        <v>12</v>
      </c>
      <c r="D26" s="12">
        <f>(10.43+2.32)/100</f>
        <v>0.1275</v>
      </c>
      <c r="E26" s="26">
        <f>E17*D26</f>
        <v>55080</v>
      </c>
    </row>
    <row r="27" spans="2:5" x14ac:dyDescent="0.3">
      <c r="B27" s="24">
        <v>223</v>
      </c>
      <c r="C27" s="25" t="s">
        <v>34</v>
      </c>
      <c r="D27" s="12">
        <v>0.02</v>
      </c>
      <c r="E27" s="26">
        <f>E17*D27</f>
        <v>8640</v>
      </c>
    </row>
    <row r="28" spans="2:5" s="28" customFormat="1" x14ac:dyDescent="0.3">
      <c r="B28" s="24">
        <v>291</v>
      </c>
      <c r="C28" s="25" t="s">
        <v>13</v>
      </c>
      <c r="D28" s="29">
        <v>7.7999999999999996E-3</v>
      </c>
      <c r="E28" s="26">
        <f>E17*D28</f>
        <v>3369.6</v>
      </c>
    </row>
    <row r="29" spans="2:5" hidden="1" x14ac:dyDescent="0.3">
      <c r="B29" s="21">
        <v>291</v>
      </c>
      <c r="C29" s="22" t="s">
        <v>30</v>
      </c>
      <c r="D29" s="12"/>
      <c r="E29" s="23">
        <f>E17*D29</f>
        <v>0</v>
      </c>
    </row>
    <row r="30" spans="2:5" x14ac:dyDescent="0.3">
      <c r="B30" s="10">
        <v>292</v>
      </c>
      <c r="C30" s="11" t="s">
        <v>14</v>
      </c>
      <c r="D30" s="12">
        <v>5.0000000000000001E-3</v>
      </c>
      <c r="E30" s="13">
        <f>E17*D30</f>
        <v>2160</v>
      </c>
    </row>
    <row r="31" spans="2:5" ht="28.8" x14ac:dyDescent="0.3">
      <c r="B31" s="10">
        <v>310</v>
      </c>
      <c r="C31" s="11" t="s">
        <v>35</v>
      </c>
      <c r="D31" s="12">
        <v>0.4173</v>
      </c>
      <c r="E31" s="13">
        <f>E17*D31</f>
        <v>180273.6</v>
      </c>
    </row>
    <row r="32" spans="2:5" hidden="1" x14ac:dyDescent="0.3">
      <c r="B32" s="10">
        <v>340</v>
      </c>
      <c r="C32" s="11" t="s">
        <v>15</v>
      </c>
      <c r="D32" s="16" t="e">
        <f>#REF!</f>
        <v>#REF!</v>
      </c>
      <c r="E32" s="13" t="e">
        <f>E17*D32</f>
        <v>#REF!</v>
      </c>
    </row>
    <row r="33" spans="2:5" x14ac:dyDescent="0.3">
      <c r="B33" s="31" t="s">
        <v>16</v>
      </c>
      <c r="C33" s="32"/>
      <c r="D33" s="12">
        <f>SUM(D22:D31)</f>
        <v>1</v>
      </c>
      <c r="E33" s="13">
        <f>SUM(E22:E31)</f>
        <v>432000</v>
      </c>
    </row>
    <row r="34" spans="2:5" x14ac:dyDescent="0.3">
      <c r="E34" s="3"/>
    </row>
    <row r="35" spans="2:5" x14ac:dyDescent="0.3">
      <c r="E35" s="3"/>
    </row>
    <row r="36" spans="2:5" x14ac:dyDescent="0.3">
      <c r="B36" t="s">
        <v>19</v>
      </c>
      <c r="C36" s="6" t="s">
        <v>20</v>
      </c>
      <c r="D36" s="1" t="s">
        <v>21</v>
      </c>
      <c r="E36" s="3"/>
    </row>
    <row r="37" spans="2:5" x14ac:dyDescent="0.3">
      <c r="E37" s="3"/>
    </row>
    <row r="38" spans="2:5" x14ac:dyDescent="0.3">
      <c r="E38" s="3"/>
    </row>
    <row r="39" spans="2:5" x14ac:dyDescent="0.3">
      <c r="E39" s="3"/>
    </row>
    <row r="40" spans="2:5" x14ac:dyDescent="0.3">
      <c r="E40" s="3"/>
    </row>
    <row r="41" spans="2:5" x14ac:dyDescent="0.3">
      <c r="E41" s="3"/>
    </row>
    <row r="42" spans="2:5" x14ac:dyDescent="0.3">
      <c r="E42" s="3"/>
    </row>
    <row r="43" spans="2:5" x14ac:dyDescent="0.3">
      <c r="E43" s="3"/>
    </row>
    <row r="44" spans="2:5" x14ac:dyDescent="0.3">
      <c r="E44" s="3"/>
    </row>
    <row r="45" spans="2:5" x14ac:dyDescent="0.3">
      <c r="E45" s="3"/>
    </row>
    <row r="46" spans="2:5" x14ac:dyDescent="0.3">
      <c r="E46" s="3"/>
    </row>
    <row r="47" spans="2:5" x14ac:dyDescent="0.3">
      <c r="E47" s="3"/>
    </row>
    <row r="48" spans="2:5" x14ac:dyDescent="0.3">
      <c r="E48" s="3"/>
    </row>
    <row r="49" spans="5:5" x14ac:dyDescent="0.3">
      <c r="E49" s="3"/>
    </row>
    <row r="50" spans="5:5" x14ac:dyDescent="0.3">
      <c r="E50" s="3"/>
    </row>
    <row r="51" spans="5:5" x14ac:dyDescent="0.3">
      <c r="E51" s="3"/>
    </row>
  </sheetData>
  <mergeCells count="4">
    <mergeCell ref="B9:E9"/>
    <mergeCell ref="B33:C33"/>
    <mergeCell ref="B7:E7"/>
    <mergeCell ref="B8:E8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topLeftCell="A13" workbookViewId="0">
      <selection activeCell="I33" sqref="I33"/>
    </sheetView>
  </sheetViews>
  <sheetFormatPr defaultRowHeight="14.4" x14ac:dyDescent="0.3"/>
  <cols>
    <col min="1" max="1" width="9.109375" customWidth="1"/>
    <col min="2" max="2" width="15.44140625" bestFit="1" customWidth="1"/>
    <col min="3" max="3" width="35" style="6" customWidth="1"/>
    <col min="4" max="4" width="9.109375" style="1"/>
    <col min="5" max="5" width="12.5546875" customWidth="1"/>
  </cols>
  <sheetData>
    <row r="1" spans="2:8" x14ac:dyDescent="0.3">
      <c r="B1" t="s">
        <v>22</v>
      </c>
    </row>
    <row r="2" spans="2:8" ht="6" customHeight="1" x14ac:dyDescent="0.3"/>
    <row r="3" spans="2:8" x14ac:dyDescent="0.3">
      <c r="B3" t="s">
        <v>24</v>
      </c>
    </row>
    <row r="5" spans="2:8" x14ac:dyDescent="0.3">
      <c r="B5" s="19"/>
      <c r="C5" s="6" t="s">
        <v>38</v>
      </c>
    </row>
    <row r="7" spans="2:8" s="4" customFormat="1" x14ac:dyDescent="0.3">
      <c r="B7" s="33" t="s">
        <v>18</v>
      </c>
      <c r="C7" s="33"/>
      <c r="D7" s="33"/>
      <c r="E7" s="33"/>
    </row>
    <row r="8" spans="2:8" ht="46.5" customHeight="1" x14ac:dyDescent="0.3">
      <c r="B8" s="30" t="s">
        <v>26</v>
      </c>
      <c r="C8" s="30"/>
      <c r="D8" s="30"/>
      <c r="E8" s="30"/>
    </row>
    <row r="9" spans="2:8" ht="15" customHeight="1" x14ac:dyDescent="0.3">
      <c r="B9" s="30" t="s">
        <v>37</v>
      </c>
      <c r="C9" s="30"/>
      <c r="D9" s="30"/>
      <c r="E9" s="30"/>
    </row>
    <row r="11" spans="2:8" x14ac:dyDescent="0.3">
      <c r="C11" s="6" t="s">
        <v>4</v>
      </c>
      <c r="E11" s="18" t="s">
        <v>27</v>
      </c>
    </row>
    <row r="12" spans="2:8" x14ac:dyDescent="0.3">
      <c r="C12" s="6" t="s">
        <v>5</v>
      </c>
      <c r="D12" s="2">
        <v>30</v>
      </c>
      <c r="E12" s="2" t="s">
        <v>23</v>
      </c>
    </row>
    <row r="13" spans="2:8" x14ac:dyDescent="0.3">
      <c r="C13" s="6" t="s">
        <v>28</v>
      </c>
      <c r="D13" s="2">
        <f>32*3</f>
        <v>96</v>
      </c>
      <c r="E13" s="2" t="s">
        <v>31</v>
      </c>
    </row>
    <row r="14" spans="2:8" x14ac:dyDescent="0.3">
      <c r="C14" s="6" t="s">
        <v>29</v>
      </c>
      <c r="D14" s="2">
        <v>150</v>
      </c>
      <c r="E14" s="2" t="s">
        <v>17</v>
      </c>
    </row>
    <row r="16" spans="2:8" s="27" customFormat="1" x14ac:dyDescent="0.3">
      <c r="B16" s="7" t="s">
        <v>0</v>
      </c>
      <c r="C16" s="8"/>
      <c r="D16" s="9" t="s">
        <v>7</v>
      </c>
      <c r="E16" s="7" t="s">
        <v>6</v>
      </c>
      <c r="H16" s="27">
        <v>12</v>
      </c>
    </row>
    <row r="17" spans="2:5" x14ac:dyDescent="0.3">
      <c r="B17" s="10" t="s">
        <v>2</v>
      </c>
      <c r="C17" s="11"/>
      <c r="D17" s="12">
        <v>1</v>
      </c>
      <c r="E17" s="13">
        <f>D12*D13*D14</f>
        <v>432000</v>
      </c>
    </row>
    <row r="18" spans="2:5" x14ac:dyDescent="0.3">
      <c r="E18" s="3"/>
    </row>
    <row r="19" spans="2:5" x14ac:dyDescent="0.3">
      <c r="B19" s="7" t="s">
        <v>0</v>
      </c>
      <c r="C19" s="8"/>
      <c r="D19" s="9" t="s">
        <v>7</v>
      </c>
      <c r="E19" s="7" t="s">
        <v>6</v>
      </c>
    </row>
    <row r="20" spans="2:5" x14ac:dyDescent="0.3">
      <c r="B20" s="10" t="s">
        <v>1</v>
      </c>
      <c r="C20" s="11"/>
      <c r="D20" s="12"/>
      <c r="E20" s="13"/>
    </row>
    <row r="21" spans="2:5" x14ac:dyDescent="0.3">
      <c r="B21" s="10">
        <v>211</v>
      </c>
      <c r="C21" s="11" t="s">
        <v>3</v>
      </c>
      <c r="D21" s="12">
        <f>SUM(D22:D25)</f>
        <v>0.4178</v>
      </c>
      <c r="E21" s="26">
        <f>SUM(E22:E25)</f>
        <v>180489.60000000001</v>
      </c>
    </row>
    <row r="22" spans="2:5" s="5" customFormat="1" x14ac:dyDescent="0.3">
      <c r="B22" s="14" t="s">
        <v>8</v>
      </c>
      <c r="C22" s="15" t="s">
        <v>9</v>
      </c>
      <c r="D22" s="16">
        <v>7.0000000000000007E-2</v>
      </c>
      <c r="E22" s="34">
        <f>E17*D22</f>
        <v>30240.000000000004</v>
      </c>
    </row>
    <row r="23" spans="2:5" s="5" customFormat="1" x14ac:dyDescent="0.3">
      <c r="B23" s="14"/>
      <c r="C23" s="15" t="s">
        <v>10</v>
      </c>
      <c r="D23" s="16">
        <v>5.96E-2</v>
      </c>
      <c r="E23" s="34">
        <f>E17*D23</f>
        <v>25747.200000000001</v>
      </c>
    </row>
    <row r="24" spans="2:5" s="5" customFormat="1" x14ac:dyDescent="0.3">
      <c r="B24" s="14"/>
      <c r="C24" s="15" t="s">
        <v>11</v>
      </c>
      <c r="D24" s="16">
        <v>0.216</v>
      </c>
      <c r="E24" s="34">
        <f>E17*D24</f>
        <v>93312</v>
      </c>
    </row>
    <row r="25" spans="2:5" s="5" customFormat="1" x14ac:dyDescent="0.3">
      <c r="B25" s="14"/>
      <c r="C25" s="15" t="s">
        <v>33</v>
      </c>
      <c r="D25" s="16">
        <v>7.22E-2</v>
      </c>
      <c r="E25" s="34">
        <f>E17*D25</f>
        <v>31190.400000000001</v>
      </c>
    </row>
    <row r="26" spans="2:5" s="5" customFormat="1" x14ac:dyDescent="0.3">
      <c r="B26" s="14">
        <v>213</v>
      </c>
      <c r="C26" s="15" t="s">
        <v>42</v>
      </c>
      <c r="D26" s="16">
        <v>0.12620000000000001</v>
      </c>
      <c r="E26" s="34">
        <f>E17*D26</f>
        <v>54518.400000000001</v>
      </c>
    </row>
    <row r="27" spans="2:5" x14ac:dyDescent="0.3">
      <c r="B27" s="24">
        <v>266</v>
      </c>
      <c r="C27" s="25" t="s">
        <v>41</v>
      </c>
      <c r="D27" s="12">
        <v>6.0000000000000001E-3</v>
      </c>
      <c r="E27" s="26">
        <f>E17*D27</f>
        <v>2592</v>
      </c>
    </row>
    <row r="28" spans="2:5" x14ac:dyDescent="0.3">
      <c r="B28" s="24">
        <v>223</v>
      </c>
      <c r="C28" s="25" t="s">
        <v>34</v>
      </c>
      <c r="D28" s="12">
        <v>0.03</v>
      </c>
      <c r="E28" s="26">
        <f>E17*D28</f>
        <v>12960</v>
      </c>
    </row>
    <row r="29" spans="2:5" s="28" customFormat="1" x14ac:dyDescent="0.3">
      <c r="B29" s="24">
        <v>291</v>
      </c>
      <c r="C29" s="25" t="s">
        <v>13</v>
      </c>
      <c r="D29" s="29">
        <v>7.7999999999999996E-3</v>
      </c>
      <c r="E29" s="26">
        <f>E17*D29</f>
        <v>3369.6</v>
      </c>
    </row>
    <row r="30" spans="2:5" hidden="1" x14ac:dyDescent="0.3">
      <c r="B30" s="21">
        <v>291</v>
      </c>
      <c r="C30" s="22" t="s">
        <v>30</v>
      </c>
      <c r="D30" s="12"/>
      <c r="E30" s="26">
        <f>E17*D30</f>
        <v>0</v>
      </c>
    </row>
    <row r="31" spans="2:5" x14ac:dyDescent="0.3">
      <c r="B31" s="10">
        <v>292</v>
      </c>
      <c r="C31" s="11" t="s">
        <v>14</v>
      </c>
      <c r="D31" s="12">
        <v>8.0000000000000002E-3</v>
      </c>
      <c r="E31" s="26">
        <f>E17*D31</f>
        <v>3456</v>
      </c>
    </row>
    <row r="32" spans="2:5" x14ac:dyDescent="0.3">
      <c r="B32" s="10">
        <v>293</v>
      </c>
      <c r="C32" s="11" t="s">
        <v>14</v>
      </c>
      <c r="D32" s="12">
        <v>3.8999999999999998E-3</v>
      </c>
      <c r="E32" s="26">
        <f>E17*D32</f>
        <v>1684.8</v>
      </c>
    </row>
    <row r="33" spans="2:5" ht="28.8" x14ac:dyDescent="0.3">
      <c r="B33" s="10">
        <v>310</v>
      </c>
      <c r="C33" s="11" t="s">
        <v>36</v>
      </c>
      <c r="D33" s="12">
        <v>0.13600000000000001</v>
      </c>
      <c r="E33" s="26">
        <f>E17*D33</f>
        <v>58752.000000000007</v>
      </c>
    </row>
    <row r="34" spans="2:5" ht="28.8" x14ac:dyDescent="0.3">
      <c r="B34" s="10">
        <v>310</v>
      </c>
      <c r="C34" s="11" t="s">
        <v>40</v>
      </c>
      <c r="D34" s="12">
        <v>0.26429999999999998</v>
      </c>
      <c r="E34" s="26">
        <f>E17*D34</f>
        <v>114177.59999999999</v>
      </c>
    </row>
    <row r="35" spans="2:5" hidden="1" x14ac:dyDescent="0.3">
      <c r="B35" s="10">
        <v>340</v>
      </c>
      <c r="C35" s="11" t="s">
        <v>15</v>
      </c>
      <c r="D35" s="16" t="e">
        <f>#REF!</f>
        <v>#REF!</v>
      </c>
      <c r="E35" s="13" t="e">
        <f>E17*D35</f>
        <v>#REF!</v>
      </c>
    </row>
    <row r="36" spans="2:5" x14ac:dyDescent="0.3">
      <c r="B36" s="31" t="s">
        <v>16</v>
      </c>
      <c r="C36" s="32"/>
      <c r="D36" s="12">
        <f>SUM(D22:D34)</f>
        <v>1</v>
      </c>
      <c r="E36" s="13">
        <f>SUM(E22:E34)</f>
        <v>432000</v>
      </c>
    </row>
    <row r="37" spans="2:5" x14ac:dyDescent="0.3">
      <c r="E37" s="3"/>
    </row>
    <row r="38" spans="2:5" x14ac:dyDescent="0.3">
      <c r="E38" s="3"/>
    </row>
    <row r="39" spans="2:5" x14ac:dyDescent="0.3">
      <c r="B39" t="s">
        <v>19</v>
      </c>
      <c r="C39" s="6" t="s">
        <v>20</v>
      </c>
      <c r="D39" s="1" t="s">
        <v>39</v>
      </c>
      <c r="E39" s="3"/>
    </row>
    <row r="40" spans="2:5" x14ac:dyDescent="0.3">
      <c r="E40" s="3"/>
    </row>
    <row r="41" spans="2:5" x14ac:dyDescent="0.3">
      <c r="E41" s="3"/>
    </row>
    <row r="42" spans="2:5" x14ac:dyDescent="0.3">
      <c r="E42" s="3"/>
    </row>
    <row r="43" spans="2:5" x14ac:dyDescent="0.3">
      <c r="E43" s="3"/>
    </row>
    <row r="44" spans="2:5" x14ac:dyDescent="0.3">
      <c r="E44" s="3"/>
    </row>
    <row r="45" spans="2:5" x14ac:dyDescent="0.3">
      <c r="E45" s="3"/>
    </row>
    <row r="46" spans="2:5" x14ac:dyDescent="0.3">
      <c r="E46" s="3"/>
    </row>
    <row r="47" spans="2:5" x14ac:dyDescent="0.3">
      <c r="E47" s="3"/>
    </row>
    <row r="48" spans="2:5" x14ac:dyDescent="0.3">
      <c r="E48" s="3"/>
    </row>
    <row r="49" spans="5:5" x14ac:dyDescent="0.3">
      <c r="E49" s="3"/>
    </row>
    <row r="50" spans="5:5" x14ac:dyDescent="0.3">
      <c r="E50" s="3"/>
    </row>
    <row r="51" spans="5:5" x14ac:dyDescent="0.3">
      <c r="E51" s="3"/>
    </row>
    <row r="52" spans="5:5" x14ac:dyDescent="0.3">
      <c r="E52" s="3"/>
    </row>
    <row r="53" spans="5:5" x14ac:dyDescent="0.3">
      <c r="E53" s="3"/>
    </row>
    <row r="54" spans="5:5" x14ac:dyDescent="0.3">
      <c r="E54" s="3"/>
    </row>
  </sheetData>
  <mergeCells count="4">
    <mergeCell ref="B7:E7"/>
    <mergeCell ref="B8:E8"/>
    <mergeCell ref="B9:E9"/>
    <mergeCell ref="B36:C36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 на 2020-21</vt:lpstr>
      <vt:lpstr>Смета на 2022-23 (2)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sh164</cp:lastModifiedBy>
  <cp:lastPrinted>2023-04-26T11:05:23Z</cp:lastPrinted>
  <dcterms:created xsi:type="dcterms:W3CDTF">2017-11-13T09:02:30Z</dcterms:created>
  <dcterms:modified xsi:type="dcterms:W3CDTF">2023-04-27T06:54:44Z</dcterms:modified>
</cp:coreProperties>
</file>